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ntrolling\Raporty\10.GPW raportowanie\Dobre praktyki - dane finansowe\"/>
    </mc:Choice>
  </mc:AlternateContent>
  <bookViews>
    <workbookView xWindow="0" yWindow="0" windowWidth="28800" windowHeight="11835"/>
  </bookViews>
  <sheets>
    <sheet name="SPRAW. Z DOCH. CAŁK.-roczne" sheetId="2" r:id="rId1"/>
    <sheet name="SPRAW. Z DOCH. CAŁK-kwartalnie" sheetId="1" r:id="rId2"/>
    <sheet name="SPRAW. Z SYT. FINANSOWEJ" sheetId="3" r:id="rId3"/>
  </sheets>
  <definedNames>
    <definedName name="_xlnm.Print_Area" localSheetId="0">'SPRAW. Z DOCH. CAŁK.-roczne'!$B$8:$F$31</definedName>
    <definedName name="_xlnm.Print_Area" localSheetId="1">'SPRAW. Z DOCH. CAŁK-kwartalnie'!$B$8:$I$29</definedName>
    <definedName name="_xlnm.Print_Area" localSheetId="2">'SPRAW. Z SYT. FINANSOWEJ'!$B$8:$G$46</definedName>
  </definedNames>
  <calcPr calcId="152511"/>
</workbook>
</file>

<file path=xl/calcChain.xml><?xml version="1.0" encoding="utf-8"?>
<calcChain xmlns="http://schemas.openxmlformats.org/spreadsheetml/2006/main">
  <c r="E41" i="3" l="1"/>
  <c r="E42" i="3" s="1"/>
  <c r="F41" i="3"/>
  <c r="F42" i="3" s="1"/>
  <c r="G41" i="3"/>
  <c r="G42" i="3" s="1"/>
  <c r="D41" i="3"/>
  <c r="D42" i="3" s="1"/>
  <c r="C41" i="3"/>
  <c r="C42" i="3" s="1"/>
  <c r="G33" i="3" l="1"/>
  <c r="G44" i="3" s="1"/>
  <c r="F33" i="3"/>
  <c r="F44" i="3" s="1"/>
  <c r="E33" i="3"/>
  <c r="E44" i="3" s="1"/>
  <c r="D33" i="3"/>
  <c r="D44" i="3" s="1"/>
  <c r="C33" i="3"/>
  <c r="C44" i="3" s="1"/>
  <c r="G22" i="3"/>
  <c r="F22" i="3"/>
  <c r="E22" i="3"/>
  <c r="D22" i="3"/>
  <c r="C22" i="3"/>
  <c r="C22" i="2"/>
  <c r="C12" i="2"/>
  <c r="C23" i="2" s="1"/>
  <c r="C27" i="2" s="1"/>
  <c r="C29" i="2" s="1"/>
  <c r="E22" i="1" l="1"/>
  <c r="D22" i="1"/>
  <c r="C22" i="1"/>
  <c r="E12" i="1"/>
  <c r="D12" i="1"/>
  <c r="C12" i="1"/>
  <c r="F22" i="2"/>
  <c r="E22" i="2"/>
  <c r="D22" i="2"/>
  <c r="F12" i="2"/>
  <c r="E12" i="2"/>
  <c r="D12" i="2"/>
  <c r="D23" i="1" l="1"/>
  <c r="D27" i="1" s="1"/>
  <c r="D29" i="1" s="1"/>
  <c r="D23" i="2"/>
  <c r="D27" i="2" s="1"/>
  <c r="D29" i="2" s="1"/>
  <c r="E23" i="2"/>
  <c r="E27" i="2" s="1"/>
  <c r="E29" i="2" s="1"/>
  <c r="F23" i="2"/>
  <c r="F27" i="2" s="1"/>
  <c r="F29" i="2" s="1"/>
  <c r="C23" i="1"/>
  <c r="C27" i="1" s="1"/>
  <c r="C29" i="1" s="1"/>
  <c r="E23" i="1"/>
  <c r="E27" i="1" s="1"/>
  <c r="E29" i="1" s="1"/>
  <c r="F22" i="1"/>
  <c r="F12" i="1"/>
  <c r="F23" i="1" l="1"/>
  <c r="F27" i="1" s="1"/>
  <c r="F29" i="1" s="1"/>
  <c r="G12" i="1"/>
  <c r="G22" i="1"/>
  <c r="G23" i="1" l="1"/>
  <c r="G27" i="1" s="1"/>
  <c r="G29" i="1" s="1"/>
  <c r="I22" i="1"/>
  <c r="H22" i="1"/>
  <c r="I12" i="1"/>
  <c r="H12" i="1"/>
  <c r="H23" i="1" l="1"/>
  <c r="H27" i="1" s="1"/>
  <c r="H29" i="1" s="1"/>
  <c r="I23" i="1"/>
  <c r="I27" i="1" l="1"/>
  <c r="I29" i="1" s="1"/>
</calcChain>
</file>

<file path=xl/sharedStrings.xml><?xml version="1.0" encoding="utf-8"?>
<sst xmlns="http://schemas.openxmlformats.org/spreadsheetml/2006/main" count="96" uniqueCount="73">
  <si>
    <t>Wynik z operacji na instrumentach finansowych</t>
  </si>
  <si>
    <t>Przychody z tytułu prowizji i opłat</t>
  </si>
  <si>
    <t>Pozostałe przychody</t>
  </si>
  <si>
    <t>Przychody z działalności operacyjnej razem</t>
  </si>
  <si>
    <t>Wynagrodzenia i świadczenia pracownicze</t>
  </si>
  <si>
    <t>Marketing</t>
  </si>
  <si>
    <t>Pozostałe usługi obce</t>
  </si>
  <si>
    <t>Koszty utrzymania i wynajmu budynków</t>
  </si>
  <si>
    <t>Amortyzacja</t>
  </si>
  <si>
    <t xml:space="preserve">Podatki i opłaty </t>
  </si>
  <si>
    <t>Koszty prowizji</t>
  </si>
  <si>
    <t>Pozostałe koszty</t>
  </si>
  <si>
    <t>Koszty działalności operacyjnej razem</t>
  </si>
  <si>
    <t>Zysk z działalności operacyjnej</t>
  </si>
  <si>
    <t>Przychody finansowe</t>
  </si>
  <si>
    <t>Koszty finansowe</t>
  </si>
  <si>
    <t>Zysk przed opodatkowaniem</t>
  </si>
  <si>
    <t>Podatek dochodowy</t>
  </si>
  <si>
    <t>Zysk netto</t>
  </si>
  <si>
    <t>* dane przekształcone</t>
  </si>
  <si>
    <t>01.01.2015 - 31.12.2015</t>
  </si>
  <si>
    <t>01.01.2014 - 31.12.2014*</t>
  </si>
  <si>
    <t>01.01.2013 - 31.12.2013*</t>
  </si>
  <si>
    <t>01.01.2016 - 31.12.2016</t>
  </si>
  <si>
    <t>(W TYS. PLN)</t>
  </si>
  <si>
    <t>Odpisy aktualizujące wartości niematerialne</t>
  </si>
  <si>
    <t>SKONSOLIDOWANE SPRAWOZDANIE Z SYTUACJI FINANSOWEJ</t>
  </si>
  <si>
    <t>AKTYWA</t>
  </si>
  <si>
    <t>Środki pieniężne własne</t>
  </si>
  <si>
    <t>Aktywa finansowe przeznaczone do obrotu</t>
  </si>
  <si>
    <t>Należności z tytułu podatku dochodowego</t>
  </si>
  <si>
    <t>Pożyczki udzielone i pozostałe należności</t>
  </si>
  <si>
    <t>Rozliczenia międzyokresowe kosztów</t>
  </si>
  <si>
    <t>Wartości niematerialne</t>
  </si>
  <si>
    <t>Rzeczowe aktywa trwałe</t>
  </si>
  <si>
    <t>Aktywa z tytułu odroczonego podatku dochodowego</t>
  </si>
  <si>
    <t>Aktywa razem</t>
  </si>
  <si>
    <t>KAPITAŁ WŁASNY I ZOBOWIĄZANIA</t>
  </si>
  <si>
    <t>Zobowiązania</t>
  </si>
  <si>
    <t>Zobowiązania wobec klientów</t>
  </si>
  <si>
    <t>Zobowiązania finansowe przeznaczone do obrotu</t>
  </si>
  <si>
    <t>Zobowiązania z tytułu podatku dochodowego</t>
  </si>
  <si>
    <t>Zobowiązania pozostałe</t>
  </si>
  <si>
    <t>Rezerwy na zobowiązania</t>
  </si>
  <si>
    <t>Rezerwa na odroczony podatek dochodowy</t>
  </si>
  <si>
    <t>Zobowiązania razem</t>
  </si>
  <si>
    <t>Kapitał własny</t>
  </si>
  <si>
    <t>Kapitał podstawowy</t>
  </si>
  <si>
    <t>Kapitał zapasowy</t>
  </si>
  <si>
    <t>Pozostałe kapitały rezerwowe</t>
  </si>
  <si>
    <t>Różnice kursowe z przeliczenia</t>
  </si>
  <si>
    <t>Zyski zatrzymane</t>
  </si>
  <si>
    <t>Kapitał własny właścicieli jednostki dominującej</t>
  </si>
  <si>
    <t>Kapitał własny razem</t>
  </si>
  <si>
    <t>Kapitał własny i zobowiązania razem</t>
  </si>
  <si>
    <t>Aktywa finansowe utrzymywane do terminu zapadalności</t>
  </si>
  <si>
    <t>Środki pieniężne klientów</t>
  </si>
  <si>
    <t>Aktywa finansowe dostępne do sprzedaży</t>
  </si>
  <si>
    <t>SKONSOLIDOWANE SPRAWOZDANIE Z DOCHODÓW CAŁKOWITYCH - ROCZNE</t>
  </si>
  <si>
    <t>SKONSOLIDOWANE SPRAWOZDANIE Z DOCHODÓW CAŁKOWITYCH - kwartalnie</t>
  </si>
  <si>
    <t>ZA KWARTAŁ</t>
  </si>
  <si>
    <t>I KWARTAŁ 2016 ROKU</t>
  </si>
  <si>
    <t>II KWARTAŁ 2016 ROKU</t>
  </si>
  <si>
    <t>III KWARTAŁ 2016 ROKU</t>
  </si>
  <si>
    <t>IV KWARTAŁ 2016 ROKU</t>
  </si>
  <si>
    <t>I KWARTAŁ 2017 ROKU</t>
  </si>
  <si>
    <t>II KWARTAŁ 2017 ROKU</t>
  </si>
  <si>
    <t>III KWARTAŁ 2017 ROKU</t>
  </si>
  <si>
    <t>31.12.2013*</t>
  </si>
  <si>
    <t>31.12.2014*</t>
  </si>
  <si>
    <t>31.12.2015</t>
  </si>
  <si>
    <t>31.12.2016</t>
  </si>
  <si>
    <t>30.09.2017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</si>
</sst>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)\ &quot;zł&quot;_ ;_ * \(#,##0.00\)\ &quot;zł&quot;_ ;_ * &quot;-&quot;??_)\ &quot;zł&quot;_ ;_ @_ "/>
    <numFmt numFmtId="165" formatCode="#,##0_);\(#,##0\);\−\ 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Tahoma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9"/>
      <color indexed="8"/>
      <name val="Tahoma"/>
      <family val="2"/>
      <charset val="238"/>
    </font>
    <font>
      <b/>
      <sz val="8"/>
      <color theme="0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276"/>
        <bgColor indexed="64"/>
      </patternFill>
    </fill>
    <fill>
      <patternFill patternType="solid">
        <fgColor rgb="FFF4F4F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36">
    <xf numFmtId="0" fontId="0" fillId="0" borderId="0" xfId="0"/>
    <xf numFmtId="0" fontId="0" fillId="2" borderId="0" xfId="0" applyFill="1"/>
    <xf numFmtId="0" fontId="2" fillId="2" borderId="0" xfId="0" applyFont="1" applyFill="1"/>
    <xf numFmtId="165" fontId="4" fillId="2" borderId="0" xfId="2" applyNumberFormat="1" applyFont="1" applyFill="1" applyBorder="1" applyAlignment="1">
      <alignment horizontal="right"/>
    </xf>
    <xf numFmtId="0" fontId="5" fillId="2" borderId="1" xfId="0" applyFont="1" applyFill="1" applyBorder="1"/>
    <xf numFmtId="165" fontId="6" fillId="2" borderId="1" xfId="2" applyNumberFormat="1" applyFont="1" applyFill="1" applyBorder="1" applyAlignment="1">
      <alignment horizontal="right"/>
    </xf>
    <xf numFmtId="0" fontId="2" fillId="2" borderId="0" xfId="0" applyFont="1" applyFill="1" applyBorder="1"/>
    <xf numFmtId="0" fontId="5" fillId="2" borderId="0" xfId="0" applyFont="1" applyFill="1" applyBorder="1"/>
    <xf numFmtId="165" fontId="6" fillId="2" borderId="0" xfId="2" applyNumberFormat="1" applyFont="1" applyFill="1" applyBorder="1" applyAlignment="1">
      <alignment horizontal="right"/>
    </xf>
    <xf numFmtId="0" fontId="8" fillId="2" borderId="0" xfId="0" applyFont="1" applyFill="1"/>
    <xf numFmtId="165" fontId="4" fillId="2" borderId="5" xfId="2" applyNumberFormat="1" applyFont="1" applyFill="1" applyBorder="1" applyAlignment="1">
      <alignment horizontal="right"/>
    </xf>
    <xf numFmtId="165" fontId="4" fillId="2" borderId="6" xfId="2" applyNumberFormat="1" applyFont="1" applyFill="1" applyBorder="1" applyAlignment="1">
      <alignment horizontal="right"/>
    </xf>
    <xf numFmtId="165" fontId="6" fillId="2" borderId="7" xfId="2" applyNumberFormat="1" applyFont="1" applyFill="1" applyBorder="1" applyAlignment="1">
      <alignment horizontal="right"/>
    </xf>
    <xf numFmtId="165" fontId="6" fillId="2" borderId="8" xfId="2" applyNumberFormat="1" applyFont="1" applyFill="1" applyBorder="1" applyAlignment="1">
      <alignment horizontal="right"/>
    </xf>
    <xf numFmtId="0" fontId="0" fillId="2" borderId="0" xfId="0" applyFill="1" applyBorder="1"/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64" fontId="7" fillId="3" borderId="0" xfId="1" applyFont="1" applyFill="1" applyBorder="1" applyAlignment="1">
      <alignment horizontal="center" vertical="center" wrapText="1"/>
    </xf>
    <xf numFmtId="165" fontId="4" fillId="4" borderId="5" xfId="2" applyNumberFormat="1" applyFont="1" applyFill="1" applyBorder="1" applyAlignment="1">
      <alignment horizontal="right"/>
    </xf>
    <xf numFmtId="165" fontId="6" fillId="4" borderId="7" xfId="2" applyNumberFormat="1" applyFont="1" applyFill="1" applyBorder="1" applyAlignment="1">
      <alignment horizontal="right"/>
    </xf>
    <xf numFmtId="165" fontId="6" fillId="4" borderId="5" xfId="2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5" fillId="2" borderId="0" xfId="0" applyFont="1" applyFill="1"/>
    <xf numFmtId="0" fontId="5" fillId="2" borderId="9" xfId="0" applyFont="1" applyFill="1" applyBorder="1"/>
    <xf numFmtId="165" fontId="6" fillId="4" borderId="10" xfId="2" applyNumberFormat="1" applyFont="1" applyFill="1" applyBorder="1" applyAlignment="1">
      <alignment horizontal="right"/>
    </xf>
    <xf numFmtId="165" fontId="6" fillId="2" borderId="9" xfId="2" applyNumberFormat="1" applyFont="1" applyFill="1" applyBorder="1" applyAlignment="1">
      <alignment horizontal="right"/>
    </xf>
    <xf numFmtId="165" fontId="0" fillId="2" borderId="0" xfId="0" applyNumberFormat="1" applyFill="1"/>
    <xf numFmtId="164" fontId="7" fillId="3" borderId="0" xfId="1" quotePrefix="1" applyFont="1" applyFill="1" applyBorder="1" applyAlignment="1">
      <alignment horizontal="center" vertical="center" wrapText="1"/>
    </xf>
    <xf numFmtId="0" fontId="7" fillId="3" borderId="0" xfId="0" quotePrefix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</cellXfs>
  <cellStyles count="3">
    <cellStyle name="Excel Built-in Normal 2" xfId="2"/>
    <cellStyle name="Normalny" xfId="0" builtinId="0"/>
    <cellStyle name="Walutowy 61" xfId="1"/>
  </cellStyles>
  <dxfs count="0"/>
  <tableStyles count="0" defaultTableStyle="TableStyleMedium2" defaultPivotStyle="PivotStyleLight16"/>
  <colors>
    <mruColors>
      <color rgb="FFF4F4F4"/>
      <color rgb="FF00B27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932769</xdr:colOff>
      <xdr:row>2</xdr:row>
      <xdr:rowOff>163099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190500"/>
          <a:ext cx="932769" cy="353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932769</xdr:colOff>
      <xdr:row>2</xdr:row>
      <xdr:rowOff>163099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190500"/>
          <a:ext cx="932769" cy="3535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932769</xdr:colOff>
      <xdr:row>2</xdr:row>
      <xdr:rowOff>163099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190500"/>
          <a:ext cx="932769" cy="353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Q5683"/>
  <sheetViews>
    <sheetView tabSelected="1" zoomScaleNormal="100" workbookViewId="0">
      <selection activeCell="A7" sqref="A7"/>
    </sheetView>
  </sheetViews>
  <sheetFormatPr defaultRowHeight="15"/>
  <cols>
    <col min="1" max="1" width="3.5703125" style="1" customWidth="1"/>
    <col min="2" max="2" width="53.5703125" customWidth="1"/>
    <col min="3" max="6" width="13.5703125" customWidth="1"/>
    <col min="7" max="849" width="9.140625" style="1"/>
  </cols>
  <sheetData>
    <row r="1" spans="2:7" s="1" customFormat="1"/>
    <row r="2" spans="2:7" s="1" customFormat="1"/>
    <row r="3" spans="2:7" s="1" customFormat="1"/>
    <row r="4" spans="2:7" s="1" customFormat="1" ht="24.75" customHeight="1">
      <c r="B4" s="31" t="s">
        <v>58</v>
      </c>
      <c r="C4" s="31"/>
      <c r="D4" s="31"/>
      <c r="E4" s="31"/>
      <c r="F4" s="31"/>
      <c r="G4" s="23"/>
    </row>
    <row r="5" spans="2:7" s="1" customFormat="1" ht="24.75" customHeight="1">
      <c r="B5" s="31"/>
      <c r="C5" s="31"/>
      <c r="D5" s="31"/>
      <c r="E5" s="31"/>
      <c r="F5" s="31"/>
      <c r="G5" s="23"/>
    </row>
    <row r="6" spans="2:7" s="1" customFormat="1"/>
    <row r="7" spans="2:7">
      <c r="B7" s="32" t="s">
        <v>24</v>
      </c>
      <c r="C7" s="33"/>
      <c r="D7" s="33"/>
      <c r="E7" s="33"/>
      <c r="F7" s="33"/>
    </row>
    <row r="8" spans="2:7" ht="33" customHeight="1">
      <c r="B8" s="32"/>
      <c r="C8" s="22" t="s">
        <v>23</v>
      </c>
      <c r="D8" s="18" t="s">
        <v>20</v>
      </c>
      <c r="E8" s="18" t="s">
        <v>21</v>
      </c>
      <c r="F8" s="18" t="s">
        <v>22</v>
      </c>
    </row>
    <row r="9" spans="2:7" s="1" customFormat="1">
      <c r="B9" s="2" t="s">
        <v>0</v>
      </c>
      <c r="C9" s="3">
        <v>245216</v>
      </c>
      <c r="D9" s="3">
        <v>274671</v>
      </c>
      <c r="E9" s="3">
        <v>197785</v>
      </c>
      <c r="F9" s="3">
        <v>209884</v>
      </c>
    </row>
    <row r="10" spans="2:7" s="1" customFormat="1">
      <c r="B10" s="2" t="s">
        <v>1</v>
      </c>
      <c r="C10" s="3">
        <v>5284</v>
      </c>
      <c r="D10" s="3">
        <v>5754</v>
      </c>
      <c r="E10" s="3">
        <v>6071</v>
      </c>
      <c r="F10" s="3">
        <v>4992</v>
      </c>
    </row>
    <row r="11" spans="2:7" s="1" customFormat="1">
      <c r="B11" s="2" t="s">
        <v>2</v>
      </c>
      <c r="C11" s="3">
        <v>76</v>
      </c>
      <c r="D11" s="3">
        <v>2117</v>
      </c>
      <c r="E11" s="3">
        <v>578</v>
      </c>
      <c r="F11" s="3">
        <v>683</v>
      </c>
    </row>
    <row r="12" spans="2:7" s="1" customFormat="1">
      <c r="B12" s="4" t="s">
        <v>3</v>
      </c>
      <c r="C12" s="5">
        <f t="shared" ref="C12" si="0">SUM(C9:C11)</f>
        <v>250576</v>
      </c>
      <c r="D12" s="5">
        <f>SUM(D9:D11)</f>
        <v>282542</v>
      </c>
      <c r="E12" s="5">
        <f>SUM(E9:E11)</f>
        <v>204434</v>
      </c>
      <c r="F12" s="5">
        <f>SUM(F9:F11)</f>
        <v>215559</v>
      </c>
    </row>
    <row r="13" spans="2:7" s="1" customFormat="1">
      <c r="B13" s="2"/>
      <c r="C13" s="3"/>
      <c r="D13" s="3"/>
      <c r="E13" s="3"/>
      <c r="F13" s="3"/>
    </row>
    <row r="14" spans="2:7" s="1" customFormat="1">
      <c r="B14" s="2" t="s">
        <v>4</v>
      </c>
      <c r="C14" s="3">
        <v>-71864</v>
      </c>
      <c r="D14" s="3">
        <v>-68127</v>
      </c>
      <c r="E14" s="3">
        <v>-54994</v>
      </c>
      <c r="F14" s="3">
        <v>-49295</v>
      </c>
    </row>
    <row r="15" spans="2:7" s="1" customFormat="1">
      <c r="B15" s="2" t="s">
        <v>5</v>
      </c>
      <c r="C15" s="3">
        <v>-49338</v>
      </c>
      <c r="D15" s="3">
        <v>-28181</v>
      </c>
      <c r="E15" s="3">
        <v>-23584</v>
      </c>
      <c r="F15" s="3">
        <v>-19176</v>
      </c>
    </row>
    <row r="16" spans="2:7" s="1" customFormat="1">
      <c r="B16" s="2" t="s">
        <v>6</v>
      </c>
      <c r="C16" s="3">
        <v>-20620</v>
      </c>
      <c r="D16" s="3">
        <v>-18660</v>
      </c>
      <c r="E16" s="3">
        <v>-17553</v>
      </c>
      <c r="F16" s="3">
        <v>-20276</v>
      </c>
    </row>
    <row r="17" spans="2:7" s="1" customFormat="1">
      <c r="B17" s="2" t="s">
        <v>7</v>
      </c>
      <c r="C17" s="3">
        <v>-8698</v>
      </c>
      <c r="D17" s="3">
        <v>-7898</v>
      </c>
      <c r="E17" s="3">
        <v>-6815</v>
      </c>
      <c r="F17" s="3">
        <v>-6520</v>
      </c>
    </row>
    <row r="18" spans="2:7" s="1" customFormat="1">
      <c r="B18" s="2" t="s">
        <v>8</v>
      </c>
      <c r="C18" s="3">
        <v>-5423</v>
      </c>
      <c r="D18" s="3">
        <v>-5804</v>
      </c>
      <c r="E18" s="3">
        <v>-5746</v>
      </c>
      <c r="F18" s="3">
        <v>-3888</v>
      </c>
    </row>
    <row r="19" spans="2:7" s="1" customFormat="1">
      <c r="B19" s="6" t="s">
        <v>9</v>
      </c>
      <c r="C19" s="3">
        <v>-2597</v>
      </c>
      <c r="D19" s="3">
        <v>-1824</v>
      </c>
      <c r="E19" s="3">
        <v>-1933</v>
      </c>
      <c r="F19" s="3">
        <v>-724</v>
      </c>
    </row>
    <row r="20" spans="2:7" s="1" customFormat="1">
      <c r="B20" s="6" t="s">
        <v>10</v>
      </c>
      <c r="C20" s="3">
        <v>-4182</v>
      </c>
      <c r="D20" s="3">
        <v>-3915</v>
      </c>
      <c r="E20" s="3">
        <v>-3914</v>
      </c>
      <c r="F20" s="3">
        <v>-3588</v>
      </c>
    </row>
    <row r="21" spans="2:7" s="1" customFormat="1">
      <c r="B21" s="6" t="s">
        <v>11</v>
      </c>
      <c r="C21" s="3">
        <v>-5739</v>
      </c>
      <c r="D21" s="3">
        <v>-7063</v>
      </c>
      <c r="E21" s="3">
        <v>-3517</v>
      </c>
      <c r="F21" s="3">
        <v>-5825</v>
      </c>
    </row>
    <row r="22" spans="2:7" s="1" customFormat="1">
      <c r="B22" s="4" t="s">
        <v>12</v>
      </c>
      <c r="C22" s="5">
        <f t="shared" ref="C22" si="1">SUM(C14:C21)</f>
        <v>-168461</v>
      </c>
      <c r="D22" s="5">
        <f>SUM(D14:D21)</f>
        <v>-141472</v>
      </c>
      <c r="E22" s="5">
        <f>SUM(E14:E21)</f>
        <v>-118056</v>
      </c>
      <c r="F22" s="5">
        <f>SUM(F14:F21)</f>
        <v>-109292</v>
      </c>
    </row>
    <row r="23" spans="2:7" s="1" customFormat="1">
      <c r="B23" s="4" t="s">
        <v>13</v>
      </c>
      <c r="C23" s="5">
        <f t="shared" ref="C23" si="2">SUM(C12,C22:C22)</f>
        <v>82115</v>
      </c>
      <c r="D23" s="5">
        <f>SUM(D12,D22:D22)</f>
        <v>141070</v>
      </c>
      <c r="E23" s="5">
        <f>SUM(E12,E22:E22)</f>
        <v>86378</v>
      </c>
      <c r="F23" s="5">
        <f>SUM(F12,F22:F22)</f>
        <v>106267</v>
      </c>
    </row>
    <row r="24" spans="2:7" s="1" customFormat="1">
      <c r="B24" s="4" t="s">
        <v>25</v>
      </c>
      <c r="C24" s="5">
        <v>0</v>
      </c>
      <c r="D24" s="5">
        <v>0</v>
      </c>
      <c r="E24" s="5">
        <v>0</v>
      </c>
      <c r="F24" s="5">
        <v>0</v>
      </c>
    </row>
    <row r="25" spans="2:7" s="1" customFormat="1">
      <c r="B25" s="6" t="s">
        <v>14</v>
      </c>
      <c r="C25" s="3">
        <v>12122</v>
      </c>
      <c r="D25" s="3">
        <v>10444</v>
      </c>
      <c r="E25" s="3">
        <v>11853</v>
      </c>
      <c r="F25" s="3">
        <v>5442</v>
      </c>
    </row>
    <row r="26" spans="2:7" s="1" customFormat="1">
      <c r="B26" s="6" t="s">
        <v>15</v>
      </c>
      <c r="C26" s="3">
        <v>-955</v>
      </c>
      <c r="D26" s="3">
        <v>-3146</v>
      </c>
      <c r="E26" s="3">
        <v>-1203</v>
      </c>
      <c r="F26" s="3">
        <v>-5346</v>
      </c>
    </row>
    <row r="27" spans="2:7" s="1" customFormat="1">
      <c r="B27" s="4" t="s">
        <v>16</v>
      </c>
      <c r="C27" s="5">
        <f t="shared" ref="C27" si="3">SUM(C23:C26)</f>
        <v>93282</v>
      </c>
      <c r="D27" s="5">
        <f>SUM(D23:D26)</f>
        <v>148368</v>
      </c>
      <c r="E27" s="5">
        <f>SUM(E23:E26)</f>
        <v>97028</v>
      </c>
      <c r="F27" s="5">
        <f>SUM(F23:F26)</f>
        <v>106363</v>
      </c>
    </row>
    <row r="28" spans="2:7" s="1" customFormat="1">
      <c r="B28" s="6" t="s">
        <v>17</v>
      </c>
      <c r="C28" s="3">
        <v>-15575</v>
      </c>
      <c r="D28" s="3">
        <v>-29333</v>
      </c>
      <c r="E28" s="3">
        <v>-19964</v>
      </c>
      <c r="F28" s="3">
        <v>-24431</v>
      </c>
    </row>
    <row r="29" spans="2:7" s="1" customFormat="1">
      <c r="B29" s="4" t="s">
        <v>18</v>
      </c>
      <c r="C29" s="5">
        <f t="shared" ref="C29" si="4">SUM(C27:C28)</f>
        <v>77707</v>
      </c>
      <c r="D29" s="5">
        <f>SUM(D27:D28)</f>
        <v>119035</v>
      </c>
      <c r="E29" s="5">
        <f>SUM(E27:E28)</f>
        <v>77064</v>
      </c>
      <c r="F29" s="5">
        <f>SUM(F27:F28)</f>
        <v>81932</v>
      </c>
    </row>
    <row r="30" spans="2:7" s="1" customFormat="1" ht="8.25" customHeight="1">
      <c r="B30" s="6"/>
      <c r="C30" s="3"/>
      <c r="D30" s="3"/>
      <c r="E30" s="3"/>
      <c r="F30" s="6"/>
      <c r="G30" s="14"/>
    </row>
    <row r="31" spans="2:7" s="1" customFormat="1">
      <c r="B31" s="9" t="s">
        <v>19</v>
      </c>
      <c r="C31" s="9"/>
      <c r="D31" s="3"/>
      <c r="E31" s="3"/>
    </row>
    <row r="32" spans="2:7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  <row r="5680" s="1" customFormat="1"/>
    <row r="5681" s="1" customFormat="1"/>
    <row r="5682" s="1" customFormat="1"/>
    <row r="5683" s="1" customFormat="1"/>
  </sheetData>
  <mergeCells count="3">
    <mergeCell ref="B4:F5"/>
    <mergeCell ref="B7:B8"/>
    <mergeCell ref="C7:F7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colBreaks count="2" manualBreakCount="2">
    <brk id="3" min="7" max="47" man="1"/>
    <brk id="4" min="7" max="4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T5679"/>
  <sheetViews>
    <sheetView zoomScaleNormal="100" workbookViewId="0">
      <selection activeCell="A7" sqref="A7"/>
    </sheetView>
  </sheetViews>
  <sheetFormatPr defaultRowHeight="15"/>
  <cols>
    <col min="1" max="1" width="3.5703125" style="1" customWidth="1"/>
    <col min="2" max="2" width="53.42578125" customWidth="1"/>
    <col min="3" max="9" width="12.7109375" customWidth="1"/>
    <col min="10" max="852" width="9" style="1"/>
  </cols>
  <sheetData>
    <row r="1" spans="2:10" s="1" customFormat="1"/>
    <row r="2" spans="2:10" s="1" customFormat="1"/>
    <row r="3" spans="2:10" s="1" customFormat="1"/>
    <row r="4" spans="2:10" s="1" customFormat="1">
      <c r="B4" s="34" t="s">
        <v>59</v>
      </c>
      <c r="C4" s="34"/>
      <c r="D4" s="34"/>
      <c r="E4" s="34"/>
      <c r="F4" s="34"/>
      <c r="G4" s="34"/>
      <c r="H4" s="34"/>
      <c r="I4" s="34"/>
    </row>
    <row r="5" spans="2:10" s="1" customFormat="1">
      <c r="B5" s="34"/>
      <c r="C5" s="34"/>
      <c r="D5" s="34"/>
      <c r="E5" s="34"/>
      <c r="F5" s="34"/>
      <c r="G5" s="34"/>
      <c r="H5" s="34"/>
      <c r="I5" s="34"/>
    </row>
    <row r="6" spans="2:10" s="1" customFormat="1"/>
    <row r="7" spans="2:10">
      <c r="B7" s="32" t="s">
        <v>24</v>
      </c>
      <c r="C7" s="35" t="s">
        <v>60</v>
      </c>
      <c r="D7" s="35"/>
      <c r="E7" s="35"/>
      <c r="F7" s="35"/>
      <c r="G7" s="35"/>
      <c r="H7" s="35"/>
      <c r="I7" s="35"/>
    </row>
    <row r="8" spans="2:10" ht="33" customHeight="1">
      <c r="B8" s="32"/>
      <c r="C8" s="15" t="s">
        <v>67</v>
      </c>
      <c r="D8" s="16" t="s">
        <v>66</v>
      </c>
      <c r="E8" s="17" t="s">
        <v>65</v>
      </c>
      <c r="F8" s="15" t="s">
        <v>64</v>
      </c>
      <c r="G8" s="16" t="s">
        <v>63</v>
      </c>
      <c r="H8" s="16" t="s">
        <v>62</v>
      </c>
      <c r="I8" s="17" t="s">
        <v>61</v>
      </c>
    </row>
    <row r="9" spans="2:10" s="1" customFormat="1">
      <c r="B9" s="2" t="s">
        <v>0</v>
      </c>
      <c r="C9" s="19">
        <v>71996</v>
      </c>
      <c r="D9" s="3">
        <v>65310</v>
      </c>
      <c r="E9" s="11">
        <v>57650</v>
      </c>
      <c r="F9" s="10">
        <v>92628</v>
      </c>
      <c r="G9" s="3">
        <v>41494</v>
      </c>
      <c r="H9" s="3">
        <v>29629</v>
      </c>
      <c r="I9" s="11">
        <v>81465</v>
      </c>
      <c r="J9" s="28"/>
    </row>
    <row r="10" spans="2:10" s="1" customFormat="1">
      <c r="B10" s="2" t="s">
        <v>1</v>
      </c>
      <c r="C10" s="19">
        <v>1038</v>
      </c>
      <c r="D10" s="3">
        <v>1195</v>
      </c>
      <c r="E10" s="11">
        <v>1052</v>
      </c>
      <c r="F10" s="10">
        <v>1297</v>
      </c>
      <c r="G10" s="3">
        <v>1289</v>
      </c>
      <c r="H10" s="3">
        <v>1404</v>
      </c>
      <c r="I10" s="11">
        <v>1294</v>
      </c>
      <c r="J10" s="28"/>
    </row>
    <row r="11" spans="2:10" s="1" customFormat="1">
      <c r="B11" s="2" t="s">
        <v>2</v>
      </c>
      <c r="C11" s="19">
        <v>29</v>
      </c>
      <c r="D11" s="3">
        <v>21</v>
      </c>
      <c r="E11" s="11">
        <v>16</v>
      </c>
      <c r="F11" s="10">
        <v>34</v>
      </c>
      <c r="G11" s="3">
        <v>19</v>
      </c>
      <c r="H11" s="3">
        <v>17</v>
      </c>
      <c r="I11" s="11">
        <v>6</v>
      </c>
      <c r="J11" s="28"/>
    </row>
    <row r="12" spans="2:10" s="1" customFormat="1">
      <c r="B12" s="4" t="s">
        <v>3</v>
      </c>
      <c r="C12" s="20">
        <f t="shared" ref="C12" si="0">SUM(C9:C11)</f>
        <v>73063</v>
      </c>
      <c r="D12" s="5">
        <f t="shared" ref="D12:G12" si="1">SUM(D9:D11)</f>
        <v>66526</v>
      </c>
      <c r="E12" s="13">
        <f t="shared" ref="E12" si="2">SUM(E9:E11)</f>
        <v>58718</v>
      </c>
      <c r="F12" s="12">
        <f t="shared" si="1"/>
        <v>93959</v>
      </c>
      <c r="G12" s="5">
        <f t="shared" si="1"/>
        <v>42802</v>
      </c>
      <c r="H12" s="5">
        <f t="shared" ref="H12:I12" si="3">SUM(H9:H11)</f>
        <v>31050</v>
      </c>
      <c r="I12" s="13">
        <f t="shared" si="3"/>
        <v>82765</v>
      </c>
      <c r="J12" s="28"/>
    </row>
    <row r="13" spans="2:10" s="1" customFormat="1">
      <c r="B13" s="2"/>
      <c r="C13" s="19"/>
      <c r="D13" s="2"/>
      <c r="E13" s="2"/>
      <c r="F13" s="10"/>
      <c r="G13" s="3"/>
      <c r="H13" s="3"/>
      <c r="I13" s="11"/>
      <c r="J13" s="28"/>
    </row>
    <row r="14" spans="2:10" s="1" customFormat="1">
      <c r="B14" s="2" t="s">
        <v>4</v>
      </c>
      <c r="C14" s="19">
        <v>-17590</v>
      </c>
      <c r="D14" s="3">
        <v>-17842</v>
      </c>
      <c r="E14" s="11">
        <v>-18425</v>
      </c>
      <c r="F14" s="10">
        <v>-17156</v>
      </c>
      <c r="G14" s="3">
        <v>-16174</v>
      </c>
      <c r="H14" s="3">
        <v>-16259</v>
      </c>
      <c r="I14" s="11">
        <v>-22275</v>
      </c>
      <c r="J14" s="28"/>
    </row>
    <row r="15" spans="2:10" s="1" customFormat="1">
      <c r="B15" s="2" t="s">
        <v>5</v>
      </c>
      <c r="C15" s="19">
        <v>-5563</v>
      </c>
      <c r="D15" s="3">
        <v>-6545</v>
      </c>
      <c r="E15" s="11">
        <v>-7175</v>
      </c>
      <c r="F15" s="10">
        <v>-8997</v>
      </c>
      <c r="G15" s="3">
        <v>-8041</v>
      </c>
      <c r="H15" s="3">
        <v>-24310</v>
      </c>
      <c r="I15" s="11">
        <v>-7990</v>
      </c>
      <c r="J15" s="28"/>
    </row>
    <row r="16" spans="2:10" s="1" customFormat="1">
      <c r="B16" s="2" t="s">
        <v>6</v>
      </c>
      <c r="C16" s="19">
        <v>-5304</v>
      </c>
      <c r="D16" s="3">
        <v>-5774</v>
      </c>
      <c r="E16" s="11">
        <v>-4351</v>
      </c>
      <c r="F16" s="10">
        <v>-5509</v>
      </c>
      <c r="G16" s="3">
        <v>-4295</v>
      </c>
      <c r="H16" s="3">
        <v>-6856</v>
      </c>
      <c r="I16" s="11">
        <v>-3960</v>
      </c>
      <c r="J16" s="28"/>
    </row>
    <row r="17" spans="2:10" s="1" customFormat="1">
      <c r="B17" s="2" t="s">
        <v>7</v>
      </c>
      <c r="C17" s="19">
        <v>-1849</v>
      </c>
      <c r="D17" s="3">
        <v>-1851</v>
      </c>
      <c r="E17" s="11">
        <v>-1912</v>
      </c>
      <c r="F17" s="10">
        <v>-2257</v>
      </c>
      <c r="G17" s="3">
        <v>-1960</v>
      </c>
      <c r="H17" s="3">
        <v>-2093</v>
      </c>
      <c r="I17" s="11">
        <v>-2388</v>
      </c>
      <c r="J17" s="28"/>
    </row>
    <row r="18" spans="2:10" s="1" customFormat="1">
      <c r="B18" s="2" t="s">
        <v>8</v>
      </c>
      <c r="C18" s="19">
        <v>-1551</v>
      </c>
      <c r="D18" s="3">
        <v>-1691</v>
      </c>
      <c r="E18" s="11">
        <v>-1330</v>
      </c>
      <c r="F18" s="10">
        <v>-1319</v>
      </c>
      <c r="G18" s="3">
        <v>-1327</v>
      </c>
      <c r="H18" s="3">
        <v>-1388</v>
      </c>
      <c r="I18" s="11">
        <v>-1389</v>
      </c>
      <c r="J18" s="28"/>
    </row>
    <row r="19" spans="2:10" s="1" customFormat="1">
      <c r="B19" s="6" t="s">
        <v>9</v>
      </c>
      <c r="C19" s="19">
        <v>-363</v>
      </c>
      <c r="D19" s="3">
        <v>-327</v>
      </c>
      <c r="E19" s="11">
        <v>-1019</v>
      </c>
      <c r="F19" s="10">
        <v>-689</v>
      </c>
      <c r="G19" s="3">
        <v>-1018</v>
      </c>
      <c r="H19" s="3">
        <v>-577</v>
      </c>
      <c r="I19" s="11">
        <v>-313</v>
      </c>
      <c r="J19" s="28"/>
    </row>
    <row r="20" spans="2:10" s="1" customFormat="1">
      <c r="B20" s="6" t="s">
        <v>10</v>
      </c>
      <c r="C20" s="19">
        <v>-1196</v>
      </c>
      <c r="D20" s="3">
        <v>-1122</v>
      </c>
      <c r="E20" s="11">
        <v>-1499</v>
      </c>
      <c r="F20" s="10">
        <v>-939</v>
      </c>
      <c r="G20" s="3">
        <v>-932</v>
      </c>
      <c r="H20" s="3">
        <v>-1202</v>
      </c>
      <c r="I20" s="11">
        <v>-1109</v>
      </c>
      <c r="J20" s="28"/>
    </row>
    <row r="21" spans="2:10" s="1" customFormat="1">
      <c r="B21" s="6" t="s">
        <v>11</v>
      </c>
      <c r="C21" s="19">
        <v>-1309</v>
      </c>
      <c r="D21" s="3">
        <v>-821</v>
      </c>
      <c r="E21" s="11">
        <v>-854</v>
      </c>
      <c r="F21" s="10">
        <v>-2023</v>
      </c>
      <c r="G21" s="3">
        <v>-631</v>
      </c>
      <c r="H21" s="3">
        <v>-2045</v>
      </c>
      <c r="I21" s="11">
        <v>-1040</v>
      </c>
      <c r="J21" s="28"/>
    </row>
    <row r="22" spans="2:10" s="1" customFormat="1">
      <c r="B22" s="4" t="s">
        <v>12</v>
      </c>
      <c r="C22" s="20">
        <f t="shared" ref="C22:E22" si="4">SUM(C14:C21)</f>
        <v>-34725</v>
      </c>
      <c r="D22" s="5">
        <f t="shared" si="4"/>
        <v>-35973</v>
      </c>
      <c r="E22" s="13">
        <f t="shared" si="4"/>
        <v>-36565</v>
      </c>
      <c r="F22" s="12">
        <f t="shared" ref="F22:G22" si="5">SUM(F14:F21)</f>
        <v>-38889</v>
      </c>
      <c r="G22" s="5">
        <f t="shared" si="5"/>
        <v>-34378</v>
      </c>
      <c r="H22" s="5">
        <f t="shared" ref="H22:I22" si="6">SUM(H14:H21)</f>
        <v>-54730</v>
      </c>
      <c r="I22" s="13">
        <f t="shared" si="6"/>
        <v>-40464</v>
      </c>
      <c r="J22" s="28"/>
    </row>
    <row r="23" spans="2:10" s="1" customFormat="1">
      <c r="B23" s="4" t="s">
        <v>13</v>
      </c>
      <c r="C23" s="20">
        <f t="shared" ref="C23:E23" si="7">SUM(C12,C22:C22)</f>
        <v>38338</v>
      </c>
      <c r="D23" s="5">
        <f t="shared" si="7"/>
        <v>30553</v>
      </c>
      <c r="E23" s="13">
        <f t="shared" si="7"/>
        <v>22153</v>
      </c>
      <c r="F23" s="12">
        <f t="shared" ref="F23:G23" si="8">SUM(F12,F22:F22)</f>
        <v>55070</v>
      </c>
      <c r="G23" s="5">
        <f t="shared" si="8"/>
        <v>8424</v>
      </c>
      <c r="H23" s="5">
        <f t="shared" ref="H23:I23" si="9">SUM(H12,H22:H22)</f>
        <v>-23680</v>
      </c>
      <c r="I23" s="13">
        <f t="shared" si="9"/>
        <v>42301</v>
      </c>
      <c r="J23" s="28"/>
    </row>
    <row r="24" spans="2:10" s="1" customFormat="1">
      <c r="B24" s="4" t="s">
        <v>25</v>
      </c>
      <c r="C24" s="20">
        <v>0</v>
      </c>
      <c r="D24" s="5">
        <v>-5612</v>
      </c>
      <c r="E24" s="13">
        <v>0</v>
      </c>
      <c r="F24" s="12">
        <v>0</v>
      </c>
      <c r="G24" s="5">
        <v>0</v>
      </c>
      <c r="H24" s="5">
        <v>0</v>
      </c>
      <c r="I24" s="13">
        <v>0</v>
      </c>
      <c r="J24" s="28"/>
    </row>
    <row r="25" spans="2:10" s="1" customFormat="1">
      <c r="B25" s="6" t="s">
        <v>14</v>
      </c>
      <c r="C25" s="19">
        <v>1364</v>
      </c>
      <c r="D25" s="3">
        <v>-2080</v>
      </c>
      <c r="E25" s="11">
        <v>4501</v>
      </c>
      <c r="F25" s="10">
        <v>7792</v>
      </c>
      <c r="G25" s="3">
        <v>-5343</v>
      </c>
      <c r="H25" s="3">
        <v>7667</v>
      </c>
      <c r="I25" s="11">
        <v>2006</v>
      </c>
      <c r="J25" s="28"/>
    </row>
    <row r="26" spans="2:10" s="1" customFormat="1">
      <c r="B26" s="6" t="s">
        <v>15</v>
      </c>
      <c r="C26" s="19">
        <v>602</v>
      </c>
      <c r="D26" s="3">
        <v>207</v>
      </c>
      <c r="E26" s="11">
        <v>-12923</v>
      </c>
      <c r="F26" s="10">
        <v>108</v>
      </c>
      <c r="G26" s="3">
        <v>2263</v>
      </c>
      <c r="H26" s="3">
        <v>1216</v>
      </c>
      <c r="I26" s="11">
        <v>-4542</v>
      </c>
      <c r="J26" s="28"/>
    </row>
    <row r="27" spans="2:10" s="1" customFormat="1">
      <c r="B27" s="4" t="s">
        <v>16</v>
      </c>
      <c r="C27" s="20">
        <f t="shared" ref="C27:D27" si="10">SUM(C23:C26)</f>
        <v>40304</v>
      </c>
      <c r="D27" s="5">
        <f t="shared" si="10"/>
        <v>23068</v>
      </c>
      <c r="E27" s="13">
        <f t="shared" ref="E27" si="11">SUM(E23:E26)</f>
        <v>13731</v>
      </c>
      <c r="F27" s="12">
        <f t="shared" ref="F27:G27" si="12">SUM(F23:F26)</f>
        <v>62970</v>
      </c>
      <c r="G27" s="5">
        <f t="shared" si="12"/>
        <v>5344</v>
      </c>
      <c r="H27" s="5">
        <f t="shared" ref="H27" si="13">SUM(H23:H26)</f>
        <v>-14797</v>
      </c>
      <c r="I27" s="13">
        <f>SUM(I23:I26)</f>
        <v>39765</v>
      </c>
      <c r="J27" s="28"/>
    </row>
    <row r="28" spans="2:10" s="1" customFormat="1">
      <c r="B28" s="6" t="s">
        <v>17</v>
      </c>
      <c r="C28" s="19">
        <v>-8962</v>
      </c>
      <c r="D28" s="3">
        <v>-4350</v>
      </c>
      <c r="E28" s="11">
        <v>-3091</v>
      </c>
      <c r="F28" s="10">
        <v>-12548</v>
      </c>
      <c r="G28" s="3">
        <v>-1106</v>
      </c>
      <c r="H28" s="3">
        <v>5985</v>
      </c>
      <c r="I28" s="11">
        <v>-7906</v>
      </c>
      <c r="J28" s="28"/>
    </row>
    <row r="29" spans="2:10" s="1" customFormat="1">
      <c r="B29" s="4" t="s">
        <v>18</v>
      </c>
      <c r="C29" s="20">
        <f t="shared" ref="C29:E29" si="14">SUM(C27:C28)</f>
        <v>31342</v>
      </c>
      <c r="D29" s="5">
        <f t="shared" si="14"/>
        <v>18718</v>
      </c>
      <c r="E29" s="13">
        <f t="shared" si="14"/>
        <v>10640</v>
      </c>
      <c r="F29" s="12">
        <f t="shared" ref="F29:G29" si="15">SUM(F27:F28)</f>
        <v>50422</v>
      </c>
      <c r="G29" s="5">
        <f t="shared" si="15"/>
        <v>4238</v>
      </c>
      <c r="H29" s="5">
        <f t="shared" ref="H29:I29" si="16">SUM(H27:H28)</f>
        <v>-8812</v>
      </c>
      <c r="I29" s="13">
        <f t="shared" si="16"/>
        <v>31859</v>
      </c>
      <c r="J29" s="28"/>
    </row>
    <row r="30" spans="2:10" s="1" customFormat="1"/>
    <row r="31" spans="2:10" s="1" customFormat="1"/>
    <row r="32" spans="2:10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</sheetData>
  <mergeCells count="3">
    <mergeCell ref="B7:B8"/>
    <mergeCell ref="B4:I5"/>
    <mergeCell ref="C7:I7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R5698"/>
  <sheetViews>
    <sheetView zoomScaleNormal="100" workbookViewId="0">
      <selection activeCell="A7" sqref="A7"/>
    </sheetView>
  </sheetViews>
  <sheetFormatPr defaultRowHeight="15"/>
  <cols>
    <col min="1" max="1" width="3.5703125" style="1" customWidth="1"/>
    <col min="2" max="2" width="52.28515625" customWidth="1"/>
    <col min="3" max="7" width="12.42578125" customWidth="1"/>
    <col min="8" max="850" width="9.140625" style="1"/>
  </cols>
  <sheetData>
    <row r="1" spans="2:7" s="1" customFormat="1"/>
    <row r="2" spans="2:7" s="1" customFormat="1"/>
    <row r="3" spans="2:7" s="1" customFormat="1"/>
    <row r="4" spans="2:7" s="1" customFormat="1">
      <c r="B4" s="34" t="s">
        <v>26</v>
      </c>
      <c r="C4" s="34"/>
      <c r="D4" s="34"/>
      <c r="E4" s="34"/>
      <c r="F4" s="34"/>
      <c r="G4" s="34"/>
    </row>
    <row r="5" spans="2:7" s="1" customFormat="1">
      <c r="B5" s="34"/>
      <c r="C5" s="34"/>
      <c r="D5" s="34"/>
      <c r="E5" s="34"/>
      <c r="F5" s="34"/>
      <c r="G5" s="34"/>
    </row>
    <row r="6" spans="2:7" s="1" customFormat="1"/>
    <row r="7" spans="2:7">
      <c r="B7" s="32" t="s">
        <v>24</v>
      </c>
      <c r="C7" s="33"/>
      <c r="D7" s="33"/>
      <c r="E7" s="33"/>
      <c r="F7" s="33"/>
      <c r="G7" s="33"/>
    </row>
    <row r="8" spans="2:7" s="1" customFormat="1" ht="18.75" customHeight="1">
      <c r="B8" s="32"/>
      <c r="C8" s="30" t="s">
        <v>72</v>
      </c>
      <c r="D8" s="30" t="s">
        <v>71</v>
      </c>
      <c r="E8" s="29" t="s">
        <v>70</v>
      </c>
      <c r="F8" s="29" t="s">
        <v>69</v>
      </c>
      <c r="G8" s="29" t="s">
        <v>68</v>
      </c>
    </row>
    <row r="9" spans="2:7" s="1" customFormat="1">
      <c r="B9" s="24" t="s">
        <v>27</v>
      </c>
      <c r="C9" s="19"/>
      <c r="D9" s="3"/>
      <c r="E9" s="3"/>
      <c r="F9" s="3"/>
      <c r="G9" s="3"/>
    </row>
    <row r="10" spans="2:7" s="1" customFormat="1" ht="7.5" customHeight="1">
      <c r="B10" s="24"/>
      <c r="C10" s="19"/>
      <c r="D10" s="3"/>
      <c r="E10" s="3"/>
      <c r="F10" s="3"/>
      <c r="G10" s="3"/>
    </row>
    <row r="11" spans="2:7" s="1" customFormat="1">
      <c r="B11" s="2" t="s">
        <v>28</v>
      </c>
      <c r="C11" s="19">
        <v>262402</v>
      </c>
      <c r="D11" s="3">
        <v>290739</v>
      </c>
      <c r="E11" s="3">
        <v>325328</v>
      </c>
      <c r="F11" s="3">
        <v>287388</v>
      </c>
      <c r="G11" s="3">
        <v>168245</v>
      </c>
    </row>
    <row r="12" spans="2:7" s="1" customFormat="1">
      <c r="B12" s="2" t="s">
        <v>56</v>
      </c>
      <c r="C12" s="19">
        <v>462868</v>
      </c>
      <c r="D12" s="3">
        <v>375642</v>
      </c>
      <c r="E12" s="3">
        <v>298138</v>
      </c>
      <c r="F12" s="3">
        <v>267966</v>
      </c>
      <c r="G12" s="3">
        <v>245087</v>
      </c>
    </row>
    <row r="13" spans="2:7" s="1" customFormat="1">
      <c r="B13" s="2" t="s">
        <v>29</v>
      </c>
      <c r="C13" s="19">
        <v>148397</v>
      </c>
      <c r="D13" s="3">
        <v>94903</v>
      </c>
      <c r="E13" s="3">
        <v>64254</v>
      </c>
      <c r="F13" s="3">
        <v>61322</v>
      </c>
      <c r="G13" s="3">
        <v>71541</v>
      </c>
    </row>
    <row r="14" spans="2:7" s="1" customFormat="1">
      <c r="B14" s="2" t="s">
        <v>55</v>
      </c>
      <c r="C14" s="19">
        <v>0</v>
      </c>
      <c r="D14" s="3">
        <v>0</v>
      </c>
      <c r="E14" s="3">
        <v>0</v>
      </c>
      <c r="F14" s="3">
        <v>288</v>
      </c>
      <c r="G14" s="3">
        <v>0</v>
      </c>
    </row>
    <row r="15" spans="2:7" s="1" customFormat="1">
      <c r="B15" s="2" t="s">
        <v>57</v>
      </c>
      <c r="C15" s="19">
        <v>164</v>
      </c>
      <c r="D15" s="3">
        <v>190</v>
      </c>
      <c r="E15" s="3">
        <v>213</v>
      </c>
      <c r="F15" s="3">
        <v>241</v>
      </c>
      <c r="G15" s="3">
        <v>0</v>
      </c>
    </row>
    <row r="16" spans="2:7" s="1" customFormat="1">
      <c r="B16" s="2" t="s">
        <v>30</v>
      </c>
      <c r="C16" s="19">
        <v>670</v>
      </c>
      <c r="D16" s="3">
        <v>1016</v>
      </c>
      <c r="E16" s="3">
        <v>2443</v>
      </c>
      <c r="F16" s="3">
        <v>56</v>
      </c>
      <c r="G16" s="3">
        <v>8</v>
      </c>
    </row>
    <row r="17" spans="2:7" s="1" customFormat="1">
      <c r="B17" s="2" t="s">
        <v>31</v>
      </c>
      <c r="C17" s="19">
        <v>5041</v>
      </c>
      <c r="D17" s="3">
        <v>5244</v>
      </c>
      <c r="E17" s="3">
        <v>4545</v>
      </c>
      <c r="F17" s="3">
        <v>3904</v>
      </c>
      <c r="G17" s="3">
        <v>40482</v>
      </c>
    </row>
    <row r="18" spans="2:7" s="1" customFormat="1">
      <c r="B18" s="2" t="s">
        <v>32</v>
      </c>
      <c r="C18" s="19">
        <v>4330</v>
      </c>
      <c r="D18" s="3">
        <v>3590</v>
      </c>
      <c r="E18" s="3">
        <v>2513</v>
      </c>
      <c r="F18" s="3">
        <v>1956</v>
      </c>
      <c r="G18" s="3">
        <v>2265</v>
      </c>
    </row>
    <row r="19" spans="2:7" s="1" customFormat="1">
      <c r="B19" s="2" t="s">
        <v>33</v>
      </c>
      <c r="C19" s="19">
        <v>4040</v>
      </c>
      <c r="D19" s="3">
        <v>10060</v>
      </c>
      <c r="E19" s="3">
        <v>13340</v>
      </c>
      <c r="F19" s="3">
        <v>17908</v>
      </c>
      <c r="G19" s="3">
        <v>12929</v>
      </c>
    </row>
    <row r="20" spans="2:7" s="1" customFormat="1">
      <c r="B20" s="2" t="s">
        <v>34</v>
      </c>
      <c r="C20" s="19">
        <v>3181</v>
      </c>
      <c r="D20" s="3">
        <v>3746</v>
      </c>
      <c r="E20" s="3">
        <v>4107</v>
      </c>
      <c r="F20" s="3">
        <v>4489</v>
      </c>
      <c r="G20" s="3">
        <v>4692</v>
      </c>
    </row>
    <row r="21" spans="2:7" s="1" customFormat="1">
      <c r="B21" s="2" t="s">
        <v>35</v>
      </c>
      <c r="C21" s="19">
        <v>10805</v>
      </c>
      <c r="D21" s="3">
        <v>11623</v>
      </c>
      <c r="E21" s="3">
        <v>12238</v>
      </c>
      <c r="F21" s="3">
        <v>12799</v>
      </c>
      <c r="G21" s="3">
        <v>11732</v>
      </c>
    </row>
    <row r="22" spans="2:7" s="1" customFormat="1">
      <c r="B22" s="25" t="s">
        <v>36</v>
      </c>
      <c r="C22" s="26">
        <f>SUM(C11:C21)</f>
        <v>901898</v>
      </c>
      <c r="D22" s="27">
        <f>SUM(D11:D21)</f>
        <v>796753</v>
      </c>
      <c r="E22" s="27">
        <f>SUM(E11:E21)</f>
        <v>727119</v>
      </c>
      <c r="F22" s="27">
        <f>SUM(F11:F21)</f>
        <v>658317</v>
      </c>
      <c r="G22" s="27">
        <f>SUM(G11:G21)</f>
        <v>556981</v>
      </c>
    </row>
    <row r="23" spans="2:7" s="1" customFormat="1">
      <c r="B23" s="2"/>
      <c r="C23" s="19"/>
      <c r="D23" s="3"/>
      <c r="E23" s="3"/>
      <c r="F23" s="3"/>
      <c r="G23" s="3"/>
    </row>
    <row r="24" spans="2:7" s="1" customFormat="1">
      <c r="B24" s="24" t="s">
        <v>37</v>
      </c>
      <c r="C24" s="19"/>
      <c r="D24" s="3"/>
      <c r="E24" s="3"/>
      <c r="F24" s="3"/>
      <c r="G24" s="3"/>
    </row>
    <row r="25" spans="2:7" s="1" customFormat="1" ht="7.5" customHeight="1">
      <c r="B25" s="24"/>
      <c r="C25" s="19"/>
      <c r="D25" s="3"/>
      <c r="E25" s="3"/>
      <c r="F25" s="3"/>
      <c r="G25" s="3"/>
    </row>
    <row r="26" spans="2:7" s="1" customFormat="1">
      <c r="B26" s="24" t="s">
        <v>38</v>
      </c>
      <c r="C26" s="19"/>
      <c r="D26" s="3"/>
      <c r="E26" s="3"/>
      <c r="F26" s="3"/>
      <c r="G26" s="3"/>
    </row>
    <row r="27" spans="2:7" s="1" customFormat="1">
      <c r="B27" s="2" t="s">
        <v>39</v>
      </c>
      <c r="C27" s="19">
        <v>455863</v>
      </c>
      <c r="D27" s="3">
        <v>377268</v>
      </c>
      <c r="E27" s="3">
        <v>301076</v>
      </c>
      <c r="F27" s="3">
        <v>268032</v>
      </c>
      <c r="G27" s="3">
        <v>246057</v>
      </c>
    </row>
    <row r="28" spans="2:7" s="1" customFormat="1">
      <c r="B28" s="2" t="s">
        <v>40</v>
      </c>
      <c r="C28" s="19">
        <v>30948</v>
      </c>
      <c r="D28" s="3">
        <v>22645</v>
      </c>
      <c r="E28" s="3">
        <v>10215</v>
      </c>
      <c r="F28" s="3">
        <v>14692</v>
      </c>
      <c r="G28" s="3">
        <v>11479</v>
      </c>
    </row>
    <row r="29" spans="2:7" s="1" customFormat="1">
      <c r="B29" s="2" t="s">
        <v>41</v>
      </c>
      <c r="C29" s="19">
        <v>4444</v>
      </c>
      <c r="D29" s="3">
        <v>4262</v>
      </c>
      <c r="E29" s="3">
        <v>4562</v>
      </c>
      <c r="F29" s="3">
        <v>7301</v>
      </c>
      <c r="G29" s="3">
        <v>6814</v>
      </c>
    </row>
    <row r="30" spans="2:7" s="1" customFormat="1">
      <c r="B30" s="2" t="s">
        <v>42</v>
      </c>
      <c r="C30" s="19">
        <v>20147</v>
      </c>
      <c r="D30" s="3">
        <v>22693</v>
      </c>
      <c r="E30" s="3">
        <v>26708</v>
      </c>
      <c r="F30" s="3">
        <v>22605</v>
      </c>
      <c r="G30" s="3">
        <v>24414</v>
      </c>
    </row>
    <row r="31" spans="2:7" s="1" customFormat="1">
      <c r="B31" s="2" t="s">
        <v>43</v>
      </c>
      <c r="C31" s="19">
        <v>829</v>
      </c>
      <c r="D31" s="3">
        <v>948</v>
      </c>
      <c r="E31" s="3">
        <v>871</v>
      </c>
      <c r="F31" s="3">
        <v>565</v>
      </c>
      <c r="G31" s="3">
        <v>608</v>
      </c>
    </row>
    <row r="32" spans="2:7" s="1" customFormat="1">
      <c r="B32" s="2" t="s">
        <v>44</v>
      </c>
      <c r="C32" s="19">
        <v>17245</v>
      </c>
      <c r="D32" s="3">
        <v>13044</v>
      </c>
      <c r="E32" s="3">
        <v>9638</v>
      </c>
      <c r="F32" s="3">
        <v>9411</v>
      </c>
      <c r="G32" s="3">
        <v>11067</v>
      </c>
    </row>
    <row r="33" spans="2:8" s="1" customFormat="1">
      <c r="B33" s="25" t="s">
        <v>45</v>
      </c>
      <c r="C33" s="26">
        <f>SUM(C27:C32)</f>
        <v>529476</v>
      </c>
      <c r="D33" s="27">
        <f>SUM(D27:D32)</f>
        <v>440860</v>
      </c>
      <c r="E33" s="27">
        <f>SUM(E27:E32)</f>
        <v>353070</v>
      </c>
      <c r="F33" s="27">
        <f>SUM(F27:F32)</f>
        <v>322606</v>
      </c>
      <c r="G33" s="27">
        <f>SUM(G27:G32)</f>
        <v>300439</v>
      </c>
    </row>
    <row r="34" spans="2:8" s="1" customFormat="1" ht="9" customHeight="1">
      <c r="B34" s="7"/>
      <c r="C34" s="21"/>
      <c r="D34" s="8"/>
      <c r="E34" s="8"/>
      <c r="F34" s="8"/>
      <c r="G34" s="8"/>
    </row>
    <row r="35" spans="2:8" s="1" customFormat="1">
      <c r="B35" s="24" t="s">
        <v>46</v>
      </c>
      <c r="C35" s="21"/>
      <c r="D35" s="8"/>
      <c r="E35" s="8"/>
      <c r="F35" s="8"/>
      <c r="G35" s="8"/>
    </row>
    <row r="36" spans="2:8" s="1" customFormat="1">
      <c r="B36" s="2" t="s">
        <v>47</v>
      </c>
      <c r="C36" s="19">
        <v>5869</v>
      </c>
      <c r="D36" s="3">
        <v>5869</v>
      </c>
      <c r="E36" s="3">
        <v>5869</v>
      </c>
      <c r="F36" s="3">
        <v>5869</v>
      </c>
      <c r="G36" s="3">
        <v>5869</v>
      </c>
    </row>
    <row r="37" spans="2:8" s="1" customFormat="1">
      <c r="B37" s="2" t="s">
        <v>48</v>
      </c>
      <c r="C37" s="19">
        <v>71608</v>
      </c>
      <c r="D37" s="3">
        <v>71608</v>
      </c>
      <c r="E37" s="3">
        <v>71608</v>
      </c>
      <c r="F37" s="3">
        <v>71608</v>
      </c>
      <c r="G37" s="3">
        <v>71608</v>
      </c>
    </row>
    <row r="38" spans="2:8" s="1" customFormat="1">
      <c r="B38" s="2" t="s">
        <v>49</v>
      </c>
      <c r="C38" s="19">
        <v>247992</v>
      </c>
      <c r="D38" s="3">
        <v>212554</v>
      </c>
      <c r="E38" s="3">
        <v>189092</v>
      </c>
      <c r="F38" s="3">
        <v>189092</v>
      </c>
      <c r="G38" s="3">
        <v>102650</v>
      </c>
    </row>
    <row r="39" spans="2:8" s="1" customFormat="1">
      <c r="B39" s="2" t="s">
        <v>50</v>
      </c>
      <c r="C39" s="19">
        <v>-11553</v>
      </c>
      <c r="D39" s="3">
        <v>-4945</v>
      </c>
      <c r="E39" s="3">
        <v>-641</v>
      </c>
      <c r="F39" s="3">
        <v>2535</v>
      </c>
      <c r="G39" s="3">
        <v>430</v>
      </c>
    </row>
    <row r="40" spans="2:8" s="1" customFormat="1">
      <c r="B40" s="2" t="s">
        <v>51</v>
      </c>
      <c r="C40" s="19">
        <v>58506</v>
      </c>
      <c r="D40" s="3">
        <v>70807</v>
      </c>
      <c r="E40" s="3">
        <v>108121</v>
      </c>
      <c r="F40" s="3">
        <v>66607</v>
      </c>
      <c r="G40" s="3">
        <v>75985</v>
      </c>
    </row>
    <row r="41" spans="2:8" s="1" customFormat="1">
      <c r="B41" s="25" t="s">
        <v>52</v>
      </c>
      <c r="C41" s="26">
        <f>SUM(C36:C40)</f>
        <v>372422</v>
      </c>
      <c r="D41" s="27">
        <f>SUM(D36:D40)</f>
        <v>355893</v>
      </c>
      <c r="E41" s="27">
        <f t="shared" ref="E41:G41" si="0">SUM(E36:E40)</f>
        <v>374049</v>
      </c>
      <c r="F41" s="27">
        <f t="shared" si="0"/>
        <v>335711</v>
      </c>
      <c r="G41" s="27">
        <f t="shared" si="0"/>
        <v>256542</v>
      </c>
    </row>
    <row r="42" spans="2:8" s="1" customFormat="1">
      <c r="B42" s="25" t="s">
        <v>53</v>
      </c>
      <c r="C42" s="26">
        <f>C41</f>
        <v>372422</v>
      </c>
      <c r="D42" s="27">
        <f>D41</f>
        <v>355893</v>
      </c>
      <c r="E42" s="27">
        <f t="shared" ref="E42:G42" si="1">E41</f>
        <v>374049</v>
      </c>
      <c r="F42" s="27">
        <f t="shared" si="1"/>
        <v>335711</v>
      </c>
      <c r="G42" s="27">
        <f t="shared" si="1"/>
        <v>256542</v>
      </c>
    </row>
    <row r="43" spans="2:8" s="1" customFormat="1">
      <c r="B43" s="7"/>
      <c r="C43" s="21"/>
      <c r="D43" s="8"/>
      <c r="E43" s="8"/>
      <c r="F43" s="8"/>
      <c r="G43" s="8"/>
    </row>
    <row r="44" spans="2:8" s="1" customFormat="1">
      <c r="B44" s="25" t="s">
        <v>54</v>
      </c>
      <c r="C44" s="26">
        <f>C33+C42</f>
        <v>901898</v>
      </c>
      <c r="D44" s="27">
        <f>D33+D42</f>
        <v>796753</v>
      </c>
      <c r="E44" s="27">
        <f t="shared" ref="E44:G44" si="2">E33+E42</f>
        <v>727119</v>
      </c>
      <c r="F44" s="27">
        <f t="shared" si="2"/>
        <v>658317</v>
      </c>
      <c r="G44" s="27">
        <f t="shared" si="2"/>
        <v>556981</v>
      </c>
    </row>
    <row r="45" spans="2:8" s="1" customFormat="1" ht="8.25" customHeight="1">
      <c r="B45" s="6"/>
      <c r="C45" s="3"/>
      <c r="D45" s="3"/>
      <c r="E45" s="3"/>
      <c r="F45" s="3"/>
      <c r="G45" s="6"/>
      <c r="H45" s="14"/>
    </row>
    <row r="46" spans="2:8" s="1" customFormat="1">
      <c r="B46" s="9" t="s">
        <v>19</v>
      </c>
      <c r="C46" s="9"/>
      <c r="D46" s="9"/>
      <c r="E46" s="3"/>
      <c r="F46" s="3"/>
    </row>
    <row r="47" spans="2:8" s="1" customFormat="1"/>
    <row r="48" spans="2: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  <row r="5680" s="1" customFormat="1"/>
    <row r="5681" s="1" customFormat="1"/>
    <row r="5682" s="1" customFormat="1"/>
    <row r="5683" s="1" customFormat="1"/>
    <row r="5684" s="1" customFormat="1"/>
    <row r="5685" s="1" customFormat="1"/>
    <row r="5686" s="1" customFormat="1"/>
    <row r="5687" s="1" customFormat="1"/>
    <row r="5688" s="1" customFormat="1"/>
    <row r="5689" s="1" customFormat="1"/>
    <row r="5690" s="1" customFormat="1"/>
    <row r="5691" s="1" customFormat="1"/>
    <row r="5692" s="1" customFormat="1"/>
    <row r="5693" s="1" customFormat="1"/>
    <row r="5694" s="1" customFormat="1"/>
    <row r="5695" s="1" customFormat="1"/>
    <row r="5696" s="1" customFormat="1"/>
    <row r="5697" s="1" customFormat="1"/>
    <row r="5698" s="1" customFormat="1"/>
  </sheetData>
  <mergeCells count="3">
    <mergeCell ref="B4:G5"/>
    <mergeCell ref="B7:B8"/>
    <mergeCell ref="C7:G7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colBreaks count="2" manualBreakCount="2">
    <brk id="4" min="7" max="47" man="1"/>
    <brk id="5" min="7" max="4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SPRAW. Z DOCH. CAŁK.-roczne</vt:lpstr>
      <vt:lpstr>SPRAW. Z DOCH. CAŁK-kwartalnie</vt:lpstr>
      <vt:lpstr>SPRAW. Z SYT. FINANSOWEJ</vt:lpstr>
      <vt:lpstr>'SPRAW. Z DOCH. CAŁK.-roczne'!Obszar_wydruku</vt:lpstr>
      <vt:lpstr>'SPRAW. Z DOCH. CAŁK-kwartalnie'!Obszar_wydruku</vt:lpstr>
      <vt:lpstr>'SPRAW. Z SYT. FINANSOWEJ'!Obszar_wydruku</vt:lpstr>
    </vt:vector>
  </TitlesOfParts>
  <Company>X-Trade Brokers Dom Maklerski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Tanajewska</dc:creator>
  <cp:lastModifiedBy>Sebastian Kostrzyński</cp:lastModifiedBy>
  <cp:lastPrinted>2017-03-20T09:45:54Z</cp:lastPrinted>
  <dcterms:created xsi:type="dcterms:W3CDTF">2016-09-30T11:56:16Z</dcterms:created>
  <dcterms:modified xsi:type="dcterms:W3CDTF">2017-11-20T12:03:44Z</dcterms:modified>
</cp:coreProperties>
</file>